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teemupurho/Desktop/"/>
    </mc:Choice>
  </mc:AlternateContent>
  <xr:revisionPtr revIDLastSave="0" documentId="13_ncr:1_{BC58F002-CD87-8043-96A5-9813BC605BAC}" xr6:coauthVersionLast="45" xr6:coauthVersionMax="45" xr10:uidLastSave="{00000000-0000-0000-0000-000000000000}"/>
  <bookViews>
    <workbookView xWindow="320" yWindow="500" windowWidth="23640" windowHeight="14200" tabRatio="500" xr2:uid="{00000000-000D-0000-FFFF-FFFF00000000}"/>
  </bookViews>
  <sheets>
    <sheet name="Taul1" sheetId="1" r:id="rId1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" l="1"/>
  <c r="F16" i="1"/>
  <c r="C46" i="1"/>
  <c r="D46" i="1"/>
  <c r="F37" i="1"/>
  <c r="F36" i="1" s="1"/>
  <c r="F24" i="1"/>
  <c r="F27" i="1"/>
  <c r="F22" i="1"/>
  <c r="F21" i="1" s="1"/>
  <c r="F15" i="1"/>
  <c r="F12" i="1" s="1"/>
  <c r="F3" i="1"/>
  <c r="D3" i="1"/>
  <c r="B46" i="1"/>
  <c r="B3" i="1"/>
  <c r="B37" i="1" l="1"/>
  <c r="B36" i="1" s="1"/>
  <c r="C37" i="1"/>
  <c r="C36" i="1"/>
  <c r="B22" i="1"/>
  <c r="B21" i="1" s="1"/>
  <c r="B15" i="1"/>
  <c r="B12" i="1" s="1"/>
  <c r="D15" i="1" l="1"/>
  <c r="D12" i="1" s="1"/>
  <c r="D22" i="1"/>
  <c r="D21" i="1" s="1"/>
  <c r="D37" i="1"/>
  <c r="D36" i="1" s="1"/>
</calcChain>
</file>

<file path=xl/sharedStrings.xml><?xml version="1.0" encoding="utf-8"?>
<sst xmlns="http://schemas.openxmlformats.org/spreadsheetml/2006/main" count="45" uniqueCount="41">
  <si>
    <t>Tuloslaskelma</t>
  </si>
  <si>
    <t>Varsinainen toiminta</t>
  </si>
  <si>
    <t>3000 Osanottomaksut henkilöiltä</t>
  </si>
  <si>
    <t>3002 Koulutus/henkilöt</t>
  </si>
  <si>
    <t>3004 Valmennus/henkilöt</t>
  </si>
  <si>
    <t>3010 Muut tuotot</t>
  </si>
  <si>
    <t>3050 Pääsylipputulot</t>
  </si>
  <si>
    <t>3080 Myyntituotot</t>
  </si>
  <si>
    <t>3084 Valmennusmateriaali</t>
  </si>
  <si>
    <t>3100 Muut tuotot</t>
  </si>
  <si>
    <t>Varainhankinta</t>
  </si>
  <si>
    <t>5000 Jäsenmaksutuotot</t>
  </si>
  <si>
    <t>5010 Lisenssituotot</t>
  </si>
  <si>
    <t>5020 Sarjamaksut</t>
  </si>
  <si>
    <t>5030 Kilpailuluvat</t>
  </si>
  <si>
    <t>5140 Lahjoitukset ja avustukset</t>
  </si>
  <si>
    <t>5200 Ilmoitus- ja mainostuotot</t>
  </si>
  <si>
    <t>5220 Sponsorisopimukset</t>
  </si>
  <si>
    <t>5280 Muut tuotot</t>
  </si>
  <si>
    <t>5740 Sopimuskulut</t>
  </si>
  <si>
    <t>Sijoitus- ja rahoitustoiminta</t>
  </si>
  <si>
    <t>Yleisavustukset</t>
  </si>
  <si>
    <t>7000 Valtionavustus toimintaan</t>
  </si>
  <si>
    <t>7030 Valtionavustus olympiavalmentajien palkkaukseen</t>
  </si>
  <si>
    <t>Tilikauden tulos</t>
  </si>
  <si>
    <t>Tuotot</t>
  </si>
  <si>
    <t>Kulut</t>
  </si>
  <si>
    <t>Henkilöstökulut</t>
  </si>
  <si>
    <t>Poistot ja arvonalentumiset</t>
  </si>
  <si>
    <t>Muut kulut</t>
  </si>
  <si>
    <t>Toimitilakulut</t>
  </si>
  <si>
    <t>Matkakulut</t>
  </si>
  <si>
    <t>Hallintopalvelut</t>
  </si>
  <si>
    <t>Muut hallintokulut</t>
  </si>
  <si>
    <t>Muut liikekulut</t>
  </si>
  <si>
    <t>Osinkotuotot</t>
  </si>
  <si>
    <t>7020 Valtion erityisavustukset</t>
  </si>
  <si>
    <t>Budjetti 2019</t>
  </si>
  <si>
    <t>Rahastosiirrot</t>
  </si>
  <si>
    <t>Budjetti 2020</t>
  </si>
  <si>
    <t>Toteuma 1-10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</si>
</sst>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2" fillId="0" borderId="0" xfId="1" applyFont="1"/>
    <xf numFmtId="0" fontId="2" fillId="0" borderId="0" xfId="0" applyFont="1"/>
    <xf numFmtId="164" fontId="3" fillId="0" borderId="0" xfId="1" applyFont="1"/>
    <xf numFmtId="0" fontId="4" fillId="0" borderId="0" xfId="0" applyFont="1"/>
    <xf numFmtId="164" fontId="0" fillId="0" borderId="0" xfId="1" applyFont="1"/>
    <xf numFmtId="164" fontId="2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164" fontId="3" fillId="0" borderId="0" xfId="1" applyFont="1" applyAlignment="1">
      <alignment vertical="center"/>
    </xf>
    <xf numFmtId="164" fontId="1" fillId="0" borderId="0" xfId="1" applyFont="1"/>
  </cellXfs>
  <cellStyles count="2">
    <cellStyle name="Normaali" xfId="0" builtinId="0"/>
    <cellStyle name="Pilkku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="75" workbookViewId="0">
      <selection activeCell="A21" sqref="A21:F46"/>
    </sheetView>
  </sheetViews>
  <sheetFormatPr baseColWidth="10" defaultRowHeight="16" x14ac:dyDescent="0.2"/>
  <cols>
    <col min="1" max="1" width="48.1640625" customWidth="1"/>
    <col min="2" max="2" width="15.83203125" style="6" customWidth="1"/>
    <col min="4" max="4" width="17.5" style="6" customWidth="1"/>
    <col min="6" max="6" width="20" style="6" customWidth="1"/>
    <col min="8" max="8" width="20" style="8" customWidth="1"/>
  </cols>
  <sheetData>
    <row r="1" spans="1:8" x14ac:dyDescent="0.2">
      <c r="A1" s="1" t="s">
        <v>0</v>
      </c>
      <c r="B1" s="6" t="s">
        <v>39</v>
      </c>
      <c r="C1" s="3"/>
      <c r="D1" s="2" t="s">
        <v>37</v>
      </c>
      <c r="E1" s="3"/>
      <c r="F1" s="2" t="s">
        <v>40</v>
      </c>
      <c r="G1" s="3"/>
      <c r="H1" s="7"/>
    </row>
    <row r="2" spans="1:8" x14ac:dyDescent="0.2">
      <c r="A2" s="1" t="s">
        <v>1</v>
      </c>
      <c r="B2" s="2">
        <v>1493360</v>
      </c>
      <c r="C2" s="1"/>
      <c r="D2" s="2">
        <v>-1515560</v>
      </c>
      <c r="E2" s="4"/>
      <c r="F2" s="4">
        <v>-1216772.2</v>
      </c>
      <c r="G2" s="4"/>
      <c r="H2" s="9"/>
    </row>
    <row r="3" spans="1:8" x14ac:dyDescent="0.2">
      <c r="A3" s="1" t="s">
        <v>25</v>
      </c>
      <c r="B3" s="2">
        <f>SUM(B4:B11)</f>
        <v>295250</v>
      </c>
      <c r="C3" s="2"/>
      <c r="D3" s="2">
        <f>SUM(D4:D11)</f>
        <v>192750</v>
      </c>
      <c r="E3" s="2"/>
      <c r="F3" s="2">
        <f>SUM(F4:F11)</f>
        <v>337055.32</v>
      </c>
      <c r="G3" s="2"/>
      <c r="H3" s="7"/>
    </row>
    <row r="4" spans="1:8" x14ac:dyDescent="0.2">
      <c r="A4" s="5" t="s">
        <v>2</v>
      </c>
      <c r="B4" s="6">
        <v>20000</v>
      </c>
      <c r="C4" s="5"/>
      <c r="D4" s="6">
        <v>0</v>
      </c>
      <c r="F4" s="6">
        <v>84561.23</v>
      </c>
    </row>
    <row r="5" spans="1:8" x14ac:dyDescent="0.2">
      <c r="A5" s="5" t="s">
        <v>3</v>
      </c>
      <c r="B5" s="6">
        <v>9000</v>
      </c>
      <c r="C5" s="5"/>
      <c r="D5" s="6">
        <v>8000</v>
      </c>
      <c r="F5" s="6">
        <v>2367.1999999999998</v>
      </c>
    </row>
    <row r="6" spans="1:8" x14ac:dyDescent="0.2">
      <c r="A6" s="5" t="s">
        <v>4</v>
      </c>
      <c r="B6" s="6">
        <v>140000</v>
      </c>
      <c r="C6" s="5"/>
      <c r="D6" s="6">
        <v>75000</v>
      </c>
      <c r="F6" s="6">
        <v>124327.63</v>
      </c>
    </row>
    <row r="7" spans="1:8" x14ac:dyDescent="0.2">
      <c r="A7" t="s">
        <v>5</v>
      </c>
      <c r="B7" s="6">
        <v>0</v>
      </c>
      <c r="D7" s="6">
        <v>0</v>
      </c>
    </row>
    <row r="8" spans="1:8" x14ac:dyDescent="0.2">
      <c r="A8" s="5" t="s">
        <v>6</v>
      </c>
      <c r="B8" s="6">
        <v>0</v>
      </c>
      <c r="C8" s="5"/>
      <c r="D8" s="6">
        <v>35000</v>
      </c>
      <c r="F8" s="6">
        <v>2653.54</v>
      </c>
    </row>
    <row r="9" spans="1:8" x14ac:dyDescent="0.2">
      <c r="A9" t="s">
        <v>7</v>
      </c>
      <c r="B9" s="6">
        <v>0</v>
      </c>
      <c r="C9" s="5"/>
      <c r="D9" s="6">
        <v>0</v>
      </c>
    </row>
    <row r="10" spans="1:8" x14ac:dyDescent="0.2">
      <c r="A10" s="5" t="s">
        <v>8</v>
      </c>
      <c r="B10" s="6">
        <v>0</v>
      </c>
      <c r="C10" s="5"/>
      <c r="D10" s="6">
        <v>0</v>
      </c>
      <c r="F10" s="6">
        <v>820</v>
      </c>
    </row>
    <row r="11" spans="1:8" x14ac:dyDescent="0.2">
      <c r="A11" s="5" t="s">
        <v>9</v>
      </c>
      <c r="B11" s="6">
        <v>126250</v>
      </c>
      <c r="C11" s="5"/>
      <c r="D11" s="6">
        <v>74750</v>
      </c>
      <c r="F11" s="6">
        <v>122325.72</v>
      </c>
    </row>
    <row r="12" spans="1:8" x14ac:dyDescent="0.2">
      <c r="A12" s="1" t="s">
        <v>26</v>
      </c>
      <c r="B12" s="2">
        <f t="shared" ref="B12" si="0">SUM(B13:B15)</f>
        <v>-1788610</v>
      </c>
      <c r="C12" s="2"/>
      <c r="D12" s="2">
        <f>SUM(D13:D15)</f>
        <v>-1708310</v>
      </c>
      <c r="E12" s="2"/>
      <c r="F12" s="2">
        <f t="shared" ref="E12:F12" si="1">SUM(F13:F15)</f>
        <v>-1553777.52</v>
      </c>
      <c r="G12" s="4"/>
      <c r="H12" s="9"/>
    </row>
    <row r="13" spans="1:8" x14ac:dyDescent="0.2">
      <c r="A13" s="5" t="s">
        <v>27</v>
      </c>
      <c r="B13" s="6">
        <v>-466780</v>
      </c>
      <c r="C13" s="5"/>
      <c r="D13" s="6">
        <v>-475460</v>
      </c>
      <c r="F13" s="6">
        <v>-429732.42</v>
      </c>
    </row>
    <row r="14" spans="1:8" x14ac:dyDescent="0.2">
      <c r="A14" s="5" t="s">
        <v>28</v>
      </c>
      <c r="B14" s="6">
        <v>-48000</v>
      </c>
      <c r="C14" s="5"/>
      <c r="D14" s="6">
        <v>-48000</v>
      </c>
      <c r="F14" s="6">
        <v>0</v>
      </c>
    </row>
    <row r="15" spans="1:8" x14ac:dyDescent="0.2">
      <c r="A15" s="1" t="s">
        <v>29</v>
      </c>
      <c r="B15" s="2">
        <f t="shared" ref="B15" si="2">SUM(B16:B20)</f>
        <v>-1273830</v>
      </c>
      <c r="C15" s="2"/>
      <c r="D15" s="2">
        <f>SUM(D16:D20)</f>
        <v>-1184850</v>
      </c>
      <c r="E15" s="2"/>
      <c r="F15" s="2">
        <f t="shared" ref="E15:F15" si="3">SUM(F16:F20)</f>
        <v>-1124045.1000000001</v>
      </c>
      <c r="G15" s="2"/>
      <c r="H15" s="7"/>
    </row>
    <row r="16" spans="1:8" x14ac:dyDescent="0.2">
      <c r="A16" s="5" t="s">
        <v>30</v>
      </c>
      <c r="B16" s="6">
        <v>-77000</v>
      </c>
      <c r="C16" s="5"/>
      <c r="D16" s="6">
        <v>-59700</v>
      </c>
      <c r="F16" s="6">
        <f>+-69559.68-1913.17</f>
        <v>-71472.849999999991</v>
      </c>
    </row>
    <row r="17" spans="1:8" x14ac:dyDescent="0.2">
      <c r="A17" s="5" t="s">
        <v>31</v>
      </c>
      <c r="B17" s="6">
        <v>-235550</v>
      </c>
      <c r="C17" s="5"/>
      <c r="D17" s="6">
        <v>-162650</v>
      </c>
      <c r="F17" s="6">
        <v>-244938.19</v>
      </c>
    </row>
    <row r="18" spans="1:8" x14ac:dyDescent="0.2">
      <c r="A18" s="5" t="s">
        <v>32</v>
      </c>
      <c r="B18" s="6">
        <v>-329200</v>
      </c>
      <c r="C18" s="5"/>
      <c r="D18" s="6">
        <v>-338700</v>
      </c>
      <c r="F18" s="6">
        <v>-258597.02</v>
      </c>
    </row>
    <row r="19" spans="1:8" x14ac:dyDescent="0.2">
      <c r="A19" s="5" t="s">
        <v>33</v>
      </c>
      <c r="B19" s="6">
        <v>-24150</v>
      </c>
      <c r="C19" s="5"/>
      <c r="D19" s="6">
        <v>-17950</v>
      </c>
      <c r="F19" s="6">
        <v>-25222.14</v>
      </c>
    </row>
    <row r="20" spans="1:8" x14ac:dyDescent="0.2">
      <c r="A20" s="5" t="s">
        <v>34</v>
      </c>
      <c r="B20" s="6">
        <v>-607930</v>
      </c>
      <c r="C20" s="5"/>
      <c r="D20" s="6">
        <v>-605850</v>
      </c>
      <c r="F20" s="6">
        <v>-523814.9</v>
      </c>
    </row>
    <row r="21" spans="1:8" x14ac:dyDescent="0.2">
      <c r="A21" s="1" t="s">
        <v>10</v>
      </c>
      <c r="B21" s="2">
        <f t="shared" ref="B21" si="4">+B22</f>
        <v>1131000</v>
      </c>
      <c r="C21" s="2"/>
      <c r="D21" s="2">
        <f>+D22</f>
        <v>1133500</v>
      </c>
      <c r="E21" s="2"/>
      <c r="F21" s="2">
        <f t="shared" ref="E21:F21" si="5">+F22</f>
        <v>1087543.06</v>
      </c>
      <c r="G21" s="2"/>
      <c r="H21" s="7"/>
    </row>
    <row r="22" spans="1:8" x14ac:dyDescent="0.2">
      <c r="A22" s="1" t="s">
        <v>25</v>
      </c>
      <c r="B22" s="2">
        <f t="shared" ref="B22" si="6">SUM(B23:B30)</f>
        <v>1131000</v>
      </c>
      <c r="C22" s="2"/>
      <c r="D22" s="2">
        <f>SUM(D23:D30)</f>
        <v>1133500</v>
      </c>
      <c r="E22" s="2"/>
      <c r="F22" s="2">
        <f t="shared" ref="E22:F22" si="7">SUM(F23:F30)</f>
        <v>1087543.06</v>
      </c>
      <c r="G22" s="2"/>
      <c r="H22" s="7"/>
    </row>
    <row r="23" spans="1:8" x14ac:dyDescent="0.2">
      <c r="A23" s="5" t="s">
        <v>11</v>
      </c>
      <c r="B23" s="6">
        <v>248000</v>
      </c>
      <c r="C23" s="5"/>
      <c r="D23" s="6">
        <v>250000</v>
      </c>
      <c r="F23" s="6">
        <v>248272</v>
      </c>
    </row>
    <row r="24" spans="1:8" x14ac:dyDescent="0.2">
      <c r="A24" s="5" t="s">
        <v>12</v>
      </c>
      <c r="B24" s="6">
        <v>450000</v>
      </c>
      <c r="C24" s="5"/>
      <c r="D24" s="6">
        <v>450000</v>
      </c>
      <c r="F24" s="6">
        <f>475738.13-4527</f>
        <v>471211.13</v>
      </c>
    </row>
    <row r="25" spans="1:8" x14ac:dyDescent="0.2">
      <c r="A25" s="5" t="s">
        <v>13</v>
      </c>
      <c r="B25" s="6">
        <v>59000</v>
      </c>
      <c r="C25" s="5"/>
      <c r="D25" s="6">
        <v>70500</v>
      </c>
      <c r="F25" s="6">
        <v>56255</v>
      </c>
    </row>
    <row r="26" spans="1:8" x14ac:dyDescent="0.2">
      <c r="A26" s="5" t="s">
        <v>14</v>
      </c>
      <c r="B26" s="6">
        <v>57000</v>
      </c>
      <c r="C26" s="5"/>
      <c r="D26" s="6">
        <v>56000</v>
      </c>
      <c r="F26" s="6">
        <v>33114</v>
      </c>
    </row>
    <row r="27" spans="1:8" x14ac:dyDescent="0.2">
      <c r="A27" s="5" t="s">
        <v>15</v>
      </c>
      <c r="B27" s="6">
        <v>17000</v>
      </c>
      <c r="C27" s="5"/>
      <c r="D27" s="6">
        <v>17000</v>
      </c>
      <c r="F27" s="6">
        <f>3000+3330+850</f>
        <v>7180</v>
      </c>
    </row>
    <row r="28" spans="1:8" x14ac:dyDescent="0.2">
      <c r="A28" t="s">
        <v>16</v>
      </c>
      <c r="B28" s="6">
        <v>0</v>
      </c>
      <c r="C28" s="5"/>
      <c r="D28" s="6">
        <v>0</v>
      </c>
      <c r="F28" s="6">
        <v>0</v>
      </c>
    </row>
    <row r="29" spans="1:8" x14ac:dyDescent="0.2">
      <c r="A29" s="5" t="s">
        <v>17</v>
      </c>
      <c r="B29" s="6">
        <v>300000</v>
      </c>
      <c r="C29" s="5"/>
      <c r="D29" s="6">
        <v>290000</v>
      </c>
      <c r="F29" s="6">
        <v>271510.93</v>
      </c>
    </row>
    <row r="30" spans="1:8" x14ac:dyDescent="0.2">
      <c r="A30" s="5" t="s">
        <v>18</v>
      </c>
      <c r="C30" s="5"/>
      <c r="D30" s="6">
        <v>0</v>
      </c>
      <c r="F30" s="6">
        <v>0</v>
      </c>
    </row>
    <row r="31" spans="1:8" x14ac:dyDescent="0.2">
      <c r="A31" s="1" t="s">
        <v>26</v>
      </c>
      <c r="C31" s="1"/>
      <c r="D31" s="2"/>
      <c r="E31" s="3"/>
      <c r="F31" s="2"/>
      <c r="G31" s="3"/>
      <c r="H31" s="7"/>
    </row>
    <row r="32" spans="1:8" x14ac:dyDescent="0.2">
      <c r="A32" s="5" t="s">
        <v>19</v>
      </c>
      <c r="B32" s="6">
        <v>-20000</v>
      </c>
      <c r="C32" s="5"/>
      <c r="D32" s="6">
        <v>0</v>
      </c>
      <c r="F32" s="6">
        <v>-14490.17</v>
      </c>
    </row>
    <row r="33" spans="1:8" x14ac:dyDescent="0.2">
      <c r="A33" s="1" t="s">
        <v>20</v>
      </c>
      <c r="C33" s="1"/>
      <c r="D33" s="2"/>
      <c r="E33" s="3"/>
      <c r="F33" s="2"/>
      <c r="G33" s="2"/>
      <c r="H33" s="7"/>
    </row>
    <row r="34" spans="1:8" x14ac:dyDescent="0.2">
      <c r="A34" s="5" t="s">
        <v>25</v>
      </c>
      <c r="C34" s="5"/>
      <c r="D34" s="6">
        <v>0</v>
      </c>
    </row>
    <row r="35" spans="1:8" x14ac:dyDescent="0.2">
      <c r="A35" s="5" t="s">
        <v>35</v>
      </c>
      <c r="C35" s="5"/>
      <c r="D35" s="6">
        <v>0</v>
      </c>
      <c r="F35" s="6">
        <v>-330.28</v>
      </c>
    </row>
    <row r="36" spans="1:8" x14ac:dyDescent="0.2">
      <c r="A36" s="1" t="s">
        <v>21</v>
      </c>
      <c r="B36" s="10">
        <f t="shared" ref="B36:C36" si="8">+B37</f>
        <v>385000</v>
      </c>
      <c r="C36" s="10">
        <f t="shared" si="8"/>
        <v>0</v>
      </c>
      <c r="D36" s="10">
        <f>+D37</f>
        <v>385000</v>
      </c>
      <c r="E36" s="10"/>
      <c r="F36" s="10">
        <f t="shared" ref="E36:F36" si="9">+F37</f>
        <v>424500</v>
      </c>
      <c r="G36" s="2"/>
      <c r="H36" s="7"/>
    </row>
    <row r="37" spans="1:8" x14ac:dyDescent="0.2">
      <c r="A37" s="5" t="s">
        <v>21</v>
      </c>
      <c r="B37" s="10">
        <f t="shared" ref="B37:C37" si="10">SUM(B38:B40)</f>
        <v>385000</v>
      </c>
      <c r="C37" s="10">
        <f t="shared" si="10"/>
        <v>0</v>
      </c>
      <c r="D37" s="10">
        <f>SUM(D38:D40)</f>
        <v>385000</v>
      </c>
      <c r="E37" s="10"/>
      <c r="F37" s="10">
        <f t="shared" ref="E37:F37" si="11">SUM(F38:F40)</f>
        <v>424500</v>
      </c>
    </row>
    <row r="38" spans="1:8" x14ac:dyDescent="0.2">
      <c r="A38" s="5" t="s">
        <v>22</v>
      </c>
      <c r="B38" s="6">
        <v>335000</v>
      </c>
      <c r="C38" s="5"/>
      <c r="D38" s="6">
        <v>325000</v>
      </c>
      <c r="F38" s="6">
        <v>322000</v>
      </c>
    </row>
    <row r="39" spans="1:8" x14ac:dyDescent="0.2">
      <c r="A39" s="5" t="s">
        <v>36</v>
      </c>
      <c r="B39" s="6">
        <v>20000</v>
      </c>
      <c r="C39" s="5"/>
      <c r="D39" s="6">
        <v>35000</v>
      </c>
      <c r="F39" s="6">
        <v>87500</v>
      </c>
    </row>
    <row r="40" spans="1:8" x14ac:dyDescent="0.2">
      <c r="A40" s="5" t="s">
        <v>23</v>
      </c>
      <c r="B40" s="6">
        <v>30000</v>
      </c>
      <c r="C40" s="5"/>
      <c r="D40" s="6">
        <v>25000</v>
      </c>
      <c r="F40" s="6">
        <v>15000</v>
      </c>
    </row>
    <row r="43" spans="1:8" x14ac:dyDescent="0.2">
      <c r="A43" s="5" t="s">
        <v>38</v>
      </c>
    </row>
    <row r="46" spans="1:8" x14ac:dyDescent="0.2">
      <c r="A46" s="1" t="s">
        <v>24</v>
      </c>
      <c r="B46" s="2">
        <f>SUM(B36,B21,B12,B3,B32)</f>
        <v>2640</v>
      </c>
      <c r="C46" s="2">
        <f t="shared" ref="C46:F46" si="12">SUM(C36,C21,C12,C3,C32)</f>
        <v>0</v>
      </c>
      <c r="D46" s="2">
        <f t="shared" si="12"/>
        <v>2940</v>
      </c>
      <c r="E46" s="2"/>
      <c r="F46" s="2">
        <f>SUM(F36,F35,F21,F12,F3,F32)</f>
        <v>280500.41000000003</v>
      </c>
      <c r="G46" s="4"/>
      <c r="H46" s="9"/>
    </row>
  </sheetData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Teemu Purho</cp:lastModifiedBy>
  <cp:lastPrinted>2018-11-06T12:19:17Z</cp:lastPrinted>
  <dcterms:created xsi:type="dcterms:W3CDTF">2017-11-06T12:16:55Z</dcterms:created>
  <dcterms:modified xsi:type="dcterms:W3CDTF">2019-10-31T14:37:00Z</dcterms:modified>
</cp:coreProperties>
</file>