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teemupurho/Desktop/Syyskokous 2017/"/>
    </mc:Choice>
  </mc:AlternateContent>
  <xr:revisionPtr revIDLastSave="0" documentId="13_ncr:1_{C8EFC061-A511-6441-935A-76D56A6BABD2}" xr6:coauthVersionLast="38" xr6:coauthVersionMax="38" xr10:uidLastSave="{00000000-0000-0000-0000-000000000000}"/>
  <bookViews>
    <workbookView xWindow="320" yWindow="860" windowWidth="14580" windowHeight="13840" tabRatio="500" xr2:uid="{00000000-000D-0000-FFFF-FFFF00000000}"/>
  </bookViews>
  <sheets>
    <sheet name="Taul1" sheetId="1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H21" i="1" s="1"/>
  <c r="F21" i="1"/>
  <c r="F22" i="1"/>
  <c r="F24" i="1"/>
  <c r="H15" i="1"/>
  <c r="F15" i="1"/>
  <c r="F12" i="1"/>
  <c r="H12" i="1"/>
  <c r="H9" i="1"/>
  <c r="H3" i="1" s="1"/>
  <c r="F3" i="1"/>
  <c r="D3" i="1"/>
  <c r="B15" i="1"/>
  <c r="B12" i="1"/>
  <c r="B21" i="1"/>
  <c r="B22" i="1"/>
  <c r="B37" i="1"/>
  <c r="B36" i="1" s="1"/>
  <c r="B41" i="1" s="1"/>
  <c r="B3" i="1"/>
  <c r="D22" i="1"/>
  <c r="D21" i="1"/>
  <c r="D15" i="1"/>
  <c r="D12" i="1" s="1"/>
  <c r="F2" i="1" l="1"/>
  <c r="D2" i="1"/>
  <c r="D41" i="1" s="1"/>
</calcChain>
</file>

<file path=xl/sharedStrings.xml><?xml version="1.0" encoding="utf-8"?>
<sst xmlns="http://schemas.openxmlformats.org/spreadsheetml/2006/main" count="45" uniqueCount="41">
  <si>
    <t>Tuloslaskelma</t>
  </si>
  <si>
    <t>Budjetti 2018</t>
  </si>
  <si>
    <t>Toteuma 2017</t>
  </si>
  <si>
    <t>Varsinainen toiminta</t>
  </si>
  <si>
    <t>3000 Osanottomaksut henkilöiltä</t>
  </si>
  <si>
    <t>3002 Koulutus/henkilöt</t>
  </si>
  <si>
    <t>3004 Valmennus/henkilöt</t>
  </si>
  <si>
    <t>3010 Muut tuotot</t>
  </si>
  <si>
    <t>3050 Pääsylipputulot</t>
  </si>
  <si>
    <t>3080 Myyntituotot</t>
  </si>
  <si>
    <t>3084 Valmennusmateriaali</t>
  </si>
  <si>
    <t>3100 Muut tuotot</t>
  </si>
  <si>
    <t>Varainhankinta</t>
  </si>
  <si>
    <t>5000 Jäsenmaksutuotot</t>
  </si>
  <si>
    <t>5010 Lisenssituotot</t>
  </si>
  <si>
    <t>5020 Sarjamaksut</t>
  </si>
  <si>
    <t>5030 Kilpailuluvat</t>
  </si>
  <si>
    <t>5140 Lahjoitukset ja avustukset</t>
  </si>
  <si>
    <t>5200 Ilmoitus- ja mainostuotot</t>
  </si>
  <si>
    <t>5220 Sponsorisopimukset</t>
  </si>
  <si>
    <t>5280 Muut tuotot</t>
  </si>
  <si>
    <t>5740 Sopimuskulut</t>
  </si>
  <si>
    <t>Sijoitus- ja rahoitustoiminta</t>
  </si>
  <si>
    <t>Yleisavustukset</t>
  </si>
  <si>
    <t>7000 Valtionavustus toimintaan</t>
  </si>
  <si>
    <t>7030 Valtionavustus olympiavalmentajien palkkaukseen</t>
  </si>
  <si>
    <t>Tilikauden tulos</t>
  </si>
  <si>
    <t>Tuotot</t>
  </si>
  <si>
    <t>Kulut</t>
  </si>
  <si>
    <t>Henkilöstökulut</t>
  </si>
  <si>
    <t>Poistot ja arvonalentumiset</t>
  </si>
  <si>
    <t>Muut kulut</t>
  </si>
  <si>
    <t>Toimitilakulut</t>
  </si>
  <si>
    <t>Matkakulut</t>
  </si>
  <si>
    <t>Hallintopalvelut</t>
  </si>
  <si>
    <t>Muut hallintokulut</t>
  </si>
  <si>
    <t>Muut liikekulut</t>
  </si>
  <si>
    <t>Osinkotuotot</t>
  </si>
  <si>
    <t>7020 Valtion erityisavustukset</t>
  </si>
  <si>
    <t>Budjetti 2019</t>
  </si>
  <si>
    <t>Tilanne 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</si>
</sst>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43" fontId="2" fillId="0" borderId="0" xfId="1" applyFont="1"/>
    <xf numFmtId="0" fontId="2" fillId="0" borderId="0" xfId="0" applyFont="1"/>
    <xf numFmtId="43" fontId="3" fillId="0" borderId="0" xfId="1" applyFont="1"/>
    <xf numFmtId="0" fontId="4" fillId="0" borderId="0" xfId="0" applyFont="1"/>
    <xf numFmtId="43" fontId="4" fillId="0" borderId="0" xfId="1" applyFont="1"/>
    <xf numFmtId="43" fontId="0" fillId="0" borderId="0" xfId="1" applyFont="1"/>
    <xf numFmtId="43" fontId="2" fillId="0" borderId="0" xfId="1" applyFont="1" applyAlignment="1">
      <alignment horizontal="center" vertical="center"/>
    </xf>
    <xf numFmtId="43" fontId="0" fillId="0" borderId="0" xfId="1" applyFont="1" applyAlignment="1">
      <alignment horizontal="center" vertical="center"/>
    </xf>
  </cellXfs>
  <cellStyles count="2">
    <cellStyle name="Normaali" xfId="0" builtinId="0"/>
    <cellStyle name="Pilkku" xfId="1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="75" workbookViewId="0">
      <selection activeCell="H27" sqref="H27"/>
    </sheetView>
  </sheetViews>
  <sheetFormatPr baseColWidth="10" defaultRowHeight="16"/>
  <cols>
    <col min="1" max="1" width="48.1640625" bestFit="1" customWidth="1"/>
    <col min="2" max="2" width="17.5" style="7" customWidth="1"/>
    <col min="4" max="4" width="17.33203125" bestFit="1" customWidth="1"/>
    <col min="6" max="6" width="15.6640625" style="7" bestFit="1" customWidth="1"/>
    <col min="8" max="8" width="15.33203125" style="9" customWidth="1"/>
  </cols>
  <sheetData>
    <row r="1" spans="1:8">
      <c r="A1" s="1" t="s">
        <v>0</v>
      </c>
      <c r="B1" s="2" t="s">
        <v>39</v>
      </c>
      <c r="C1" s="3"/>
      <c r="D1" s="2" t="s">
        <v>1</v>
      </c>
      <c r="F1" s="7" t="s">
        <v>40</v>
      </c>
      <c r="H1" s="9" t="s">
        <v>2</v>
      </c>
    </row>
    <row r="2" spans="1:8">
      <c r="A2" s="1" t="s">
        <v>3</v>
      </c>
      <c r="B2" s="2">
        <v>-1515560</v>
      </c>
      <c r="C2" s="1"/>
      <c r="D2" s="4">
        <f>SUM(D3,D12)</f>
        <v>-1470300</v>
      </c>
      <c r="E2" s="4"/>
      <c r="F2" s="4">
        <f t="shared" ref="E2:F2" si="0">SUM(F3,F12)</f>
        <v>-1190413.3399999999</v>
      </c>
    </row>
    <row r="3" spans="1:8">
      <c r="A3" s="1" t="s">
        <v>27</v>
      </c>
      <c r="B3" s="2">
        <f>SUM(B5:B11)</f>
        <v>192750</v>
      </c>
      <c r="C3" s="2"/>
      <c r="D3" s="2">
        <f>SUM(D4:D11)</f>
        <v>180500</v>
      </c>
      <c r="E3" s="2"/>
      <c r="F3" s="2">
        <f t="shared" ref="E3:F3" si="1">SUM(F4:F11)</f>
        <v>334900.05</v>
      </c>
      <c r="G3" s="2"/>
      <c r="H3" s="8">
        <f>SUM(H4:H11)</f>
        <v>237093.50999999998</v>
      </c>
    </row>
    <row r="4" spans="1:8">
      <c r="A4" s="5" t="s">
        <v>4</v>
      </c>
      <c r="B4" s="7">
        <v>0</v>
      </c>
      <c r="C4" s="5"/>
      <c r="D4" s="6">
        <v>60000</v>
      </c>
      <c r="F4" s="7">
        <v>62795.65</v>
      </c>
      <c r="H4" s="9">
        <v>62296.72</v>
      </c>
    </row>
    <row r="5" spans="1:8">
      <c r="A5" s="5" t="s">
        <v>5</v>
      </c>
      <c r="B5" s="7">
        <v>8000</v>
      </c>
      <c r="C5" s="5"/>
      <c r="D5" s="6">
        <v>10000</v>
      </c>
      <c r="F5" s="7">
        <v>300</v>
      </c>
      <c r="H5" s="9">
        <v>10030</v>
      </c>
    </row>
    <row r="6" spans="1:8">
      <c r="A6" s="5" t="s">
        <v>6</v>
      </c>
      <c r="B6" s="7">
        <v>75000</v>
      </c>
      <c r="C6" s="5"/>
      <c r="D6" s="6">
        <v>40000</v>
      </c>
      <c r="F6" s="7">
        <v>116677.32</v>
      </c>
      <c r="H6" s="9">
        <v>66250.929999999993</v>
      </c>
    </row>
    <row r="7" spans="1:8">
      <c r="A7" t="s">
        <v>7</v>
      </c>
      <c r="B7" s="7">
        <v>0</v>
      </c>
      <c r="D7" s="6">
        <v>0</v>
      </c>
      <c r="F7" s="7">
        <v>406.7</v>
      </c>
      <c r="H7" s="9">
        <v>1687.24</v>
      </c>
    </row>
    <row r="8" spans="1:8">
      <c r="A8" s="5" t="s">
        <v>8</v>
      </c>
      <c r="B8" s="7">
        <v>35000</v>
      </c>
      <c r="C8" s="5"/>
      <c r="D8" s="6">
        <v>15000</v>
      </c>
      <c r="F8" s="7">
        <v>37177.93</v>
      </c>
      <c r="H8" s="9">
        <v>17453.41</v>
      </c>
    </row>
    <row r="9" spans="1:8">
      <c r="A9" t="s">
        <v>9</v>
      </c>
      <c r="B9" s="7">
        <v>0</v>
      </c>
      <c r="C9" s="5"/>
      <c r="D9" s="6">
        <v>3000</v>
      </c>
      <c r="F9" s="7">
        <v>2089.4</v>
      </c>
      <c r="H9" s="9">
        <f>3140.26+225</f>
        <v>3365.26</v>
      </c>
    </row>
    <row r="10" spans="1:8">
      <c r="A10" s="5" t="s">
        <v>10</v>
      </c>
      <c r="B10" s="7">
        <v>0</v>
      </c>
      <c r="C10" s="5"/>
      <c r="D10" s="6">
        <v>2500</v>
      </c>
      <c r="F10" s="7">
        <v>6125</v>
      </c>
      <c r="H10" s="9">
        <v>6255.02</v>
      </c>
    </row>
    <row r="11" spans="1:8">
      <c r="A11" s="5" t="s">
        <v>11</v>
      </c>
      <c r="B11" s="7">
        <v>74750</v>
      </c>
      <c r="C11" s="5"/>
      <c r="D11" s="6">
        <v>50000</v>
      </c>
      <c r="F11" s="7">
        <v>109328.05</v>
      </c>
      <c r="H11" s="9">
        <v>69754.929999999993</v>
      </c>
    </row>
    <row r="12" spans="1:8">
      <c r="A12" s="1" t="s">
        <v>28</v>
      </c>
      <c r="B12" s="2">
        <f>SUM(B13:B15)</f>
        <v>-1708310</v>
      </c>
      <c r="C12" s="1"/>
      <c r="D12" s="4">
        <f>SUM(D13:D15)</f>
        <v>-1650800</v>
      </c>
      <c r="E12" s="4"/>
      <c r="F12" s="4">
        <f t="shared" ref="E12:H12" si="2">SUM(F13:F15)</f>
        <v>-1525313.39</v>
      </c>
      <c r="G12" s="4"/>
      <c r="H12" s="4">
        <f t="shared" si="2"/>
        <v>-1783612.2800000003</v>
      </c>
    </row>
    <row r="13" spans="1:8">
      <c r="A13" s="5" t="s">
        <v>29</v>
      </c>
      <c r="B13" s="7">
        <v>-475460</v>
      </c>
      <c r="C13" s="5"/>
      <c r="D13" s="6">
        <v>-350000</v>
      </c>
      <c r="F13" s="7">
        <v>-374049.49</v>
      </c>
      <c r="H13" s="9">
        <v>-369902.94</v>
      </c>
    </row>
    <row r="14" spans="1:8">
      <c r="A14" s="5" t="s">
        <v>30</v>
      </c>
      <c r="B14" s="7">
        <v>-48000</v>
      </c>
      <c r="C14" s="5"/>
      <c r="D14" s="6">
        <v>-47000</v>
      </c>
      <c r="F14" s="7">
        <v>0</v>
      </c>
      <c r="H14" s="9">
        <v>-48406.91</v>
      </c>
    </row>
    <row r="15" spans="1:8">
      <c r="A15" s="1" t="s">
        <v>31</v>
      </c>
      <c r="B15" s="2">
        <f>SUM(B16:B20)</f>
        <v>-1184850</v>
      </c>
      <c r="C15" s="1"/>
      <c r="D15" s="4">
        <f>SUM(D16:D20)</f>
        <v>-1253800</v>
      </c>
      <c r="E15" s="3"/>
      <c r="F15" s="2">
        <f>SUM(F16:F20)</f>
        <v>-1151263.8999999999</v>
      </c>
      <c r="G15" s="2"/>
      <c r="H15" s="2">
        <f t="shared" ref="G15:H15" si="3">SUM(H16:H20)</f>
        <v>-1365302.4300000002</v>
      </c>
    </row>
    <row r="16" spans="1:8">
      <c r="A16" s="5" t="s">
        <v>32</v>
      </c>
      <c r="B16" s="7">
        <v>-59700</v>
      </c>
      <c r="C16" s="5"/>
      <c r="D16" s="6">
        <v>-60000</v>
      </c>
      <c r="F16" s="7">
        <v>-41733.82</v>
      </c>
      <c r="H16" s="9">
        <v>-62140.44</v>
      </c>
    </row>
    <row r="17" spans="1:8">
      <c r="A17" s="5" t="s">
        <v>33</v>
      </c>
      <c r="B17" s="7">
        <v>-162650</v>
      </c>
      <c r="C17" s="5"/>
      <c r="D17" s="6">
        <v>-190000</v>
      </c>
      <c r="F17" s="7">
        <v>-206404.26</v>
      </c>
      <c r="H17" s="9">
        <v>-216427.73</v>
      </c>
    </row>
    <row r="18" spans="1:8">
      <c r="A18" s="5" t="s">
        <v>34</v>
      </c>
      <c r="B18" s="7">
        <v>-338700</v>
      </c>
      <c r="C18" s="5"/>
      <c r="D18" s="6">
        <v>-480000</v>
      </c>
      <c r="F18" s="7">
        <v>-378426.66</v>
      </c>
      <c r="H18" s="9">
        <v>-516426.4</v>
      </c>
    </row>
    <row r="19" spans="1:8">
      <c r="A19" s="5" t="s">
        <v>35</v>
      </c>
      <c r="B19" s="7">
        <v>-17950</v>
      </c>
      <c r="C19" s="5"/>
      <c r="D19" s="6">
        <v>-23800</v>
      </c>
      <c r="F19" s="7">
        <v>-19358.759999999998</v>
      </c>
      <c r="H19" s="9">
        <v>-23602.94</v>
      </c>
    </row>
    <row r="20" spans="1:8">
      <c r="A20" s="5" t="s">
        <v>36</v>
      </c>
      <c r="B20" s="7">
        <v>-605850</v>
      </c>
      <c r="C20" s="5"/>
      <c r="D20" s="6">
        <v>-500000</v>
      </c>
      <c r="F20" s="7">
        <v>-505340.4</v>
      </c>
      <c r="H20" s="9">
        <v>-546704.92000000004</v>
      </c>
    </row>
    <row r="21" spans="1:8">
      <c r="A21" s="1" t="s">
        <v>12</v>
      </c>
      <c r="B21" s="2">
        <f>+B22</f>
        <v>1133500</v>
      </c>
      <c r="C21" s="1"/>
      <c r="D21" s="4">
        <f>SUM(D22,D31)</f>
        <v>1084000</v>
      </c>
      <c r="F21" s="7">
        <f>+F22</f>
        <v>1123967.3</v>
      </c>
      <c r="G21" s="7"/>
      <c r="H21" s="7">
        <f t="shared" ref="G21:H21" si="4">+H22</f>
        <v>832752.51</v>
      </c>
    </row>
    <row r="22" spans="1:8">
      <c r="A22" s="1" t="s">
        <v>27</v>
      </c>
      <c r="B22" s="7">
        <f>SUM(B23:B30)</f>
        <v>1133500</v>
      </c>
      <c r="C22" s="5"/>
      <c r="D22" s="6">
        <f>SUM(D23:D30)</f>
        <v>1114000</v>
      </c>
      <c r="F22" s="7">
        <f>SUM(F23:F29)</f>
        <v>1123967.3</v>
      </c>
      <c r="G22" s="7"/>
      <c r="H22" s="7">
        <f t="shared" ref="G22:H22" si="5">SUM(H23:H29)</f>
        <v>832752.51</v>
      </c>
    </row>
    <row r="23" spans="1:8">
      <c r="A23" s="5" t="s">
        <v>13</v>
      </c>
      <c r="B23" s="7">
        <v>250000</v>
      </c>
      <c r="C23" s="5"/>
      <c r="D23" s="6">
        <v>250000</v>
      </c>
      <c r="F23" s="7">
        <v>243089</v>
      </c>
      <c r="H23" s="9">
        <v>253435</v>
      </c>
    </row>
    <row r="24" spans="1:8">
      <c r="A24" s="5" t="s">
        <v>14</v>
      </c>
      <c r="B24" s="7">
        <v>450000</v>
      </c>
      <c r="C24" s="5"/>
      <c r="D24" s="6">
        <v>420000</v>
      </c>
      <c r="F24" s="7">
        <f>409991.56-1273.8</f>
        <v>408717.76</v>
      </c>
      <c r="H24" s="9">
        <v>455232.98</v>
      </c>
    </row>
    <row r="25" spans="1:8">
      <c r="A25" s="5" t="s">
        <v>15</v>
      </c>
      <c r="B25" s="7">
        <v>70500</v>
      </c>
      <c r="C25" s="5"/>
      <c r="D25" s="6">
        <v>58000</v>
      </c>
      <c r="F25" s="7">
        <v>56135</v>
      </c>
      <c r="H25" s="9">
        <v>56659.35</v>
      </c>
    </row>
    <row r="26" spans="1:8">
      <c r="A26" s="5" t="s">
        <v>16</v>
      </c>
      <c r="B26" s="7">
        <v>56000</v>
      </c>
      <c r="C26" s="5"/>
      <c r="D26" s="6">
        <v>59000</v>
      </c>
      <c r="F26" s="7">
        <v>51912</v>
      </c>
      <c r="H26" s="9">
        <v>67425.179999999993</v>
      </c>
    </row>
    <row r="27" spans="1:8">
      <c r="A27" s="5" t="s">
        <v>17</v>
      </c>
      <c r="B27" s="7">
        <v>17000</v>
      </c>
      <c r="C27" s="5"/>
      <c r="D27" s="6">
        <v>17000</v>
      </c>
      <c r="F27" s="7">
        <v>17000</v>
      </c>
    </row>
    <row r="28" spans="1:8">
      <c r="A28" t="s">
        <v>18</v>
      </c>
      <c r="B28" s="7">
        <v>0</v>
      </c>
      <c r="C28" s="5"/>
      <c r="D28" s="6">
        <v>0</v>
      </c>
      <c r="F28" s="7">
        <v>0</v>
      </c>
    </row>
    <row r="29" spans="1:8">
      <c r="A29" s="5" t="s">
        <v>19</v>
      </c>
      <c r="B29" s="7">
        <v>290000</v>
      </c>
      <c r="C29" s="5"/>
      <c r="D29" s="6">
        <v>310000</v>
      </c>
      <c r="F29" s="7">
        <v>347113.54</v>
      </c>
    </row>
    <row r="30" spans="1:8">
      <c r="A30" s="5" t="s">
        <v>20</v>
      </c>
      <c r="B30" s="7">
        <v>0</v>
      </c>
      <c r="C30" s="5"/>
      <c r="D30" s="6">
        <v>0</v>
      </c>
    </row>
    <row r="31" spans="1:8">
      <c r="A31" s="1" t="s">
        <v>28</v>
      </c>
      <c r="B31" s="2"/>
      <c r="C31" s="1"/>
      <c r="D31" s="4">
        <v>-30000</v>
      </c>
    </row>
    <row r="32" spans="1:8">
      <c r="A32" s="5" t="s">
        <v>21</v>
      </c>
      <c r="B32" s="7">
        <v>0</v>
      </c>
      <c r="C32" s="5"/>
      <c r="D32" s="6">
        <v>-30000</v>
      </c>
    </row>
    <row r="33" spans="1:4">
      <c r="A33" s="1" t="s">
        <v>22</v>
      </c>
      <c r="C33" s="1"/>
      <c r="D33" s="4">
        <v>2500</v>
      </c>
    </row>
    <row r="34" spans="1:4">
      <c r="A34" s="5" t="s">
        <v>27</v>
      </c>
      <c r="B34" s="7">
        <v>0</v>
      </c>
      <c r="C34" s="5"/>
      <c r="D34" s="6">
        <v>2500</v>
      </c>
    </row>
    <row r="35" spans="1:4">
      <c r="A35" s="5" t="s">
        <v>37</v>
      </c>
      <c r="B35" s="7">
        <v>0</v>
      </c>
      <c r="C35" s="5"/>
      <c r="D35" s="6">
        <v>2500</v>
      </c>
    </row>
    <row r="36" spans="1:4">
      <c r="A36" s="1" t="s">
        <v>23</v>
      </c>
      <c r="B36" s="2">
        <f>+B37</f>
        <v>385000</v>
      </c>
      <c r="C36" s="1"/>
      <c r="D36" s="4">
        <v>390000</v>
      </c>
    </row>
    <row r="37" spans="1:4">
      <c r="A37" s="5" t="s">
        <v>23</v>
      </c>
      <c r="B37" s="7">
        <f>SUM(B38:B40)</f>
        <v>385000</v>
      </c>
      <c r="C37" s="5"/>
      <c r="D37" s="6">
        <v>390000</v>
      </c>
    </row>
    <row r="38" spans="1:4">
      <c r="A38" s="5" t="s">
        <v>24</v>
      </c>
      <c r="B38" s="7">
        <v>325000</v>
      </c>
      <c r="C38" s="5"/>
      <c r="D38" s="6">
        <v>325000</v>
      </c>
    </row>
    <row r="39" spans="1:4">
      <c r="A39" s="5" t="s">
        <v>38</v>
      </c>
      <c r="B39" s="7">
        <v>35000</v>
      </c>
      <c r="C39" s="5"/>
      <c r="D39" s="6">
        <v>50000</v>
      </c>
    </row>
    <row r="40" spans="1:4">
      <c r="A40" s="5" t="s">
        <v>25</v>
      </c>
      <c r="B40" s="7">
        <v>25000</v>
      </c>
      <c r="C40" s="5"/>
      <c r="D40" s="6">
        <v>15000</v>
      </c>
    </row>
    <row r="41" spans="1:4">
      <c r="A41" s="1" t="s">
        <v>26</v>
      </c>
      <c r="B41" s="7">
        <f>SUM(B36,B21,B12,B3)</f>
        <v>2940</v>
      </c>
      <c r="C41" s="1"/>
      <c r="D41" s="4">
        <f>SUM(D36,D33,D21,D2)</f>
        <v>6200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-käyttäjä</dc:creator>
  <cp:lastModifiedBy>Teemu Purho</cp:lastModifiedBy>
  <dcterms:created xsi:type="dcterms:W3CDTF">2017-11-06T12:16:55Z</dcterms:created>
  <dcterms:modified xsi:type="dcterms:W3CDTF">2018-11-01T10:15:41Z</dcterms:modified>
</cp:coreProperties>
</file>